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urfluhT\Desktop\"/>
    </mc:Choice>
  </mc:AlternateContent>
  <xr:revisionPtr revIDLastSave="0" documentId="8_{761F6B37-28CD-4A69-AEF4-D43DAFD1E70C}" xr6:coauthVersionLast="45" xr6:coauthVersionMax="45" xr10:uidLastSave="{00000000-0000-0000-0000-000000000000}"/>
  <workbookProtection workbookAlgorithmName="SHA-512" workbookHashValue="9s26OMhN91un9U0+WbOMtOeo4ZopBvZ8cjS9DuoWeIi/PdwpNEfIG+SMM8ue9QGvYHm4oVMnNovS0Ahg8efDxA==" workbookSaltValue="+6zrxgL2T8Kej/QGytKVJQ==" workbookSpinCount="100000" lockStructure="1"/>
  <bookViews>
    <workbookView xWindow="-108" yWindow="-108" windowWidth="30936" windowHeight="16896" xr2:uid="{776B3C82-7723-4195-8596-A7F1EEE1375E}"/>
  </bookViews>
  <sheets>
    <sheet name="Übersicht" sheetId="2" r:id="rId1"/>
    <sheet name="Produkte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2" l="1"/>
  <c r="C13" i="2" l="1"/>
  <c r="C12" i="2"/>
  <c r="C10" i="2"/>
  <c r="C9" i="2"/>
  <c r="D3" i="2"/>
  <c r="C55" i="1"/>
  <c r="B55" i="1"/>
  <c r="C35" i="1"/>
  <c r="B35" i="1"/>
  <c r="C14" i="2" l="1"/>
  <c r="E14" i="2" s="1"/>
  <c r="E11" i="2" l="1"/>
  <c r="E9" i="2"/>
  <c r="E13" i="2"/>
  <c r="E10" i="2"/>
  <c r="E12" i="2"/>
  <c r="C17" i="2" l="1"/>
  <c r="E17" i="2" s="1"/>
  <c r="C16" i="2"/>
  <c r="E16" i="2" s="1"/>
  <c r="C15" i="2"/>
  <c r="E15" i="2" s="1"/>
  <c r="E18" i="2" l="1"/>
  <c r="D46" i="1"/>
  <c r="D26" i="1"/>
  <c r="B53" i="1"/>
  <c r="C53" i="1" s="1"/>
  <c r="B32" i="1"/>
  <c r="C32" i="1" s="1"/>
  <c r="B31" i="1"/>
  <c r="B45" i="1"/>
  <c r="C45" i="1" s="1"/>
  <c r="B25" i="1"/>
  <c r="C25" i="1" s="1"/>
  <c r="B44" i="1"/>
  <c r="C44" i="1" s="1"/>
  <c r="B43" i="1"/>
  <c r="C43" i="1" s="1"/>
  <c r="B24" i="1"/>
  <c r="C24" i="1" s="1"/>
  <c r="B42" i="1"/>
  <c r="B23" i="1"/>
  <c r="C42" i="1" l="1"/>
  <c r="C46" i="1" s="1"/>
  <c r="B46" i="1"/>
  <c r="B26" i="1"/>
  <c r="C23" i="1"/>
  <c r="C26" i="1" s="1"/>
  <c r="C31" i="1"/>
  <c r="D31" i="1"/>
  <c r="D36" i="1" s="1"/>
  <c r="B51" i="1"/>
  <c r="B52" i="1"/>
  <c r="C52" i="1" s="1"/>
  <c r="B33" i="1"/>
  <c r="C33" i="1" s="1"/>
  <c r="C34" i="1" s="1"/>
  <c r="C36" i="1" l="1"/>
  <c r="B54" i="1"/>
  <c r="B56" i="1" s="1"/>
  <c r="D51" i="1"/>
  <c r="D56" i="1" s="1"/>
  <c r="C51" i="1"/>
  <c r="C54" i="1" s="1"/>
  <c r="C56" i="1" s="1"/>
  <c r="B34" i="1"/>
  <c r="B36" i="1" s="1"/>
</calcChain>
</file>

<file path=xl/sharedStrings.xml><?xml version="1.0" encoding="utf-8"?>
<sst xmlns="http://schemas.openxmlformats.org/spreadsheetml/2006/main" count="83" uniqueCount="58">
  <si>
    <t>Schulstufe</t>
  </si>
  <si>
    <t>Kindergarten</t>
  </si>
  <si>
    <t>&lt;-- auswählen</t>
  </si>
  <si>
    <t>Anzahl Lernende</t>
  </si>
  <si>
    <t>&lt;-- anpassen</t>
  </si>
  <si>
    <t>Schuljahre</t>
  </si>
  <si>
    <t>&lt;-- 1 oder 2</t>
  </si>
  <si>
    <t>Grundlagenband Print</t>
  </si>
  <si>
    <t>Material</t>
  </si>
  <si>
    <t>Anzahl</t>
  </si>
  <si>
    <t>Stückpreis</t>
  </si>
  <si>
    <t>Total</t>
  </si>
  <si>
    <t>AH und FB KG</t>
  </si>
  <si>
    <t>AH und FB 1./2.</t>
  </si>
  <si>
    <t>Lizenz KG</t>
  </si>
  <si>
    <t>Lizenz 1./2.</t>
  </si>
  <si>
    <t>filRouge (digi)</t>
  </si>
  <si>
    <t>Strategien</t>
  </si>
  <si>
    <t>Sprachbox</t>
  </si>
  <si>
    <t>Grundlagenband</t>
  </si>
  <si>
    <t>Alle Preisangaben gelten für Schulen und Lehrpersonen.</t>
  </si>
  <si>
    <r>
      <t xml:space="preserve">Bei Fragen melden Sie sich bitte bei </t>
    </r>
    <r>
      <rPr>
        <u/>
        <sz val="11"/>
        <color theme="4"/>
        <rFont val="Calibri"/>
        <family val="2"/>
        <scheme val="minor"/>
      </rPr>
      <t>beratung@schulverlag.ch</t>
    </r>
  </si>
  <si>
    <t>Preis</t>
  </si>
  <si>
    <t>Artikelnummer</t>
  </si>
  <si>
    <t>Artikel</t>
  </si>
  <si>
    <t>Arbeitsheft und Forschungsgoben KG</t>
  </si>
  <si>
    <t>Arbeitshefte und Forschungsbogen 1./2.</t>
  </si>
  <si>
    <t>Arbeitsheft Literatur: Königsgeschichten</t>
  </si>
  <si>
    <t>Arbeitsheft Literatur: Die Einladung</t>
  </si>
  <si>
    <t>Arbeitsheft Literatur: Zum Mitnehmen</t>
  </si>
  <si>
    <t>Arbeitsheft Literatur: Kirsten Boie</t>
  </si>
  <si>
    <t>Arbeitsheft Literatur: Mumins</t>
  </si>
  <si>
    <t>Arbeitsheft Literatur: Rund um die Welt</t>
  </si>
  <si>
    <t>filRouge</t>
  </si>
  <si>
    <t>Strategiekarten und Reflexionsformen</t>
  </si>
  <si>
    <t>Sprachbox mit Kartensets</t>
  </si>
  <si>
    <t>Grundlagenband print</t>
  </si>
  <si>
    <t>Kosten pro Kind pro Jahr Kindergarten</t>
  </si>
  <si>
    <t>pro Kind Erstanschaffung</t>
  </si>
  <si>
    <t>Kosten pro Kind Folgejahr</t>
  </si>
  <si>
    <t>Literaturheft  (10 Ex)</t>
  </si>
  <si>
    <t>Kosten pro LP Kindergarten pro Jahr</t>
  </si>
  <si>
    <t>pro LP Erstanschaffung</t>
  </si>
  <si>
    <t>Kosten pro Folgejahr</t>
  </si>
  <si>
    <t>Total mit GB print</t>
  </si>
  <si>
    <t>Kosten pro Kind 1./2. Kl. pro Jahr</t>
  </si>
  <si>
    <t>Kosten pro Kind pro Folgejahr</t>
  </si>
  <si>
    <t>1./2. Klasse</t>
  </si>
  <si>
    <t>Literaturhefte (10 Ex)</t>
  </si>
  <si>
    <t>Kosten pro LP 1./2. Kl. pro Jahr</t>
  </si>
  <si>
    <t>Strategiekarten</t>
  </si>
  <si>
    <t>Sprachkoffer</t>
  </si>
  <si>
    <t>Total inkl. GB print</t>
  </si>
  <si>
    <t>Nein</t>
  </si>
  <si>
    <t>Arbeitshefte Literatur</t>
  </si>
  <si>
    <t>Letzte Bearbeitung: 02.03.2021</t>
  </si>
  <si>
    <t>SLW Literatur (nur 1./2.)</t>
  </si>
  <si>
    <t>&lt;-- 1 bis 2 pro Schuljahr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</si>
</sst>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CHF&quot;\ * #,##0.00_ ;_ &quot;CHF&quot;\ * \-#,##0.00_ ;_ &quot;CHF&quot;\ * &quot;-&quot;??_ ;_ @_ "/>
    <numFmt numFmtId="164" formatCode="_ [$CHF-807]\ * #,##0.00_ ;_ [$CHF-807]\ * \-#,##0.00_ ;_ [$CHF-807]\ * &quot;-&quot;??_ ;_ @_ 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u/>
      <sz val="11"/>
      <color theme="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2" borderId="0" xfId="0" applyFont="1" applyFill="1"/>
    <xf numFmtId="0" fontId="1" fillId="0" borderId="0" xfId="0" applyFont="1"/>
    <xf numFmtId="0" fontId="4" fillId="0" borderId="0" xfId="0" applyFont="1"/>
    <xf numFmtId="0" fontId="3" fillId="3" borderId="0" xfId="0" applyFont="1" applyFill="1"/>
    <xf numFmtId="0" fontId="2" fillId="3" borderId="0" xfId="0" applyFont="1" applyFill="1"/>
    <xf numFmtId="0" fontId="0" fillId="4" borderId="1" xfId="0" applyFill="1" applyBorder="1"/>
    <xf numFmtId="0" fontId="0" fillId="4" borderId="0" xfId="0" applyFill="1"/>
    <xf numFmtId="0" fontId="0" fillId="4" borderId="3" xfId="0" applyFill="1" applyBorder="1"/>
    <xf numFmtId="0" fontId="0" fillId="4" borderId="5" xfId="0" applyFill="1" applyBorder="1"/>
    <xf numFmtId="0" fontId="0" fillId="4" borderId="0" xfId="0" applyFill="1" applyBorder="1"/>
    <xf numFmtId="0" fontId="0" fillId="4" borderId="7" xfId="0" applyFill="1" applyBorder="1"/>
    <xf numFmtId="0" fontId="5" fillId="4" borderId="0" xfId="0" applyFont="1" applyFill="1"/>
    <xf numFmtId="0" fontId="3" fillId="0" borderId="0" xfId="0" applyFont="1" applyAlignment="1">
      <alignment horizontal="left"/>
    </xf>
    <xf numFmtId="0" fontId="3" fillId="3" borderId="0" xfId="0" applyFont="1" applyFill="1" applyAlignment="1">
      <alignment horizontal="left"/>
    </xf>
    <xf numFmtId="164" fontId="0" fillId="0" borderId="0" xfId="0" applyNumberFormat="1"/>
    <xf numFmtId="164" fontId="2" fillId="0" borderId="0" xfId="0" applyNumberFormat="1" applyFont="1"/>
    <xf numFmtId="164" fontId="0" fillId="2" borderId="0" xfId="0" applyNumberFormat="1" applyFill="1"/>
    <xf numFmtId="164" fontId="2" fillId="2" borderId="0" xfId="0" applyNumberFormat="1" applyFont="1" applyFill="1"/>
    <xf numFmtId="44" fontId="0" fillId="0" borderId="0" xfId="1" applyFont="1"/>
    <xf numFmtId="44" fontId="0" fillId="2" borderId="0" xfId="1" applyFont="1" applyFill="1"/>
    <xf numFmtId="44" fontId="4" fillId="0" borderId="0" xfId="1" applyFont="1"/>
    <xf numFmtId="44" fontId="4" fillId="2" borderId="0" xfId="1" applyFont="1" applyFill="1"/>
    <xf numFmtId="44" fontId="2" fillId="0" borderId="0" xfId="1" applyFont="1"/>
    <xf numFmtId="44" fontId="2" fillId="2" borderId="0" xfId="1" applyFont="1" applyFill="1"/>
    <xf numFmtId="44" fontId="0" fillId="3" borderId="0" xfId="1" applyFont="1" applyFill="1"/>
    <xf numFmtId="44" fontId="2" fillId="3" borderId="0" xfId="1" applyFont="1" applyFill="1"/>
    <xf numFmtId="44" fontId="4" fillId="3" borderId="0" xfId="1" applyFont="1" applyFill="1"/>
    <xf numFmtId="0" fontId="0" fillId="7" borderId="0" xfId="0" applyFill="1" applyBorder="1"/>
    <xf numFmtId="0" fontId="0" fillId="8" borderId="0" xfId="0" applyFill="1" applyBorder="1"/>
    <xf numFmtId="164" fontId="8" fillId="4" borderId="6" xfId="0" applyNumberFormat="1" applyFont="1" applyFill="1" applyBorder="1"/>
    <xf numFmtId="0" fontId="0" fillId="6" borderId="8" xfId="0" applyFill="1" applyBorder="1"/>
    <xf numFmtId="0" fontId="0" fillId="6" borderId="9" xfId="0" applyFill="1" applyBorder="1"/>
    <xf numFmtId="0" fontId="0" fillId="6" borderId="10" xfId="0" applyFill="1" applyBorder="1"/>
    <xf numFmtId="164" fontId="0" fillId="7" borderId="0" xfId="0" applyNumberFormat="1" applyFill="1" applyBorder="1"/>
    <xf numFmtId="164" fontId="0" fillId="7" borderId="4" xfId="0" applyNumberFormat="1" applyFill="1" applyBorder="1"/>
    <xf numFmtId="0" fontId="0" fillId="7" borderId="7" xfId="0" applyFill="1" applyBorder="1"/>
    <xf numFmtId="164" fontId="0" fillId="7" borderId="7" xfId="0" applyNumberFormat="1" applyFill="1" applyBorder="1"/>
    <xf numFmtId="164" fontId="0" fillId="7" borderId="6" xfId="0" applyNumberFormat="1" applyFill="1" applyBorder="1"/>
    <xf numFmtId="164" fontId="0" fillId="8" borderId="0" xfId="0" applyNumberFormat="1" applyFill="1" applyBorder="1"/>
    <xf numFmtId="164" fontId="0" fillId="8" borderId="4" xfId="0" applyNumberFormat="1" applyFill="1" applyBorder="1"/>
    <xf numFmtId="0" fontId="0" fillId="5" borderId="2" xfId="0" applyFill="1" applyBorder="1" applyProtection="1">
      <protection locked="0"/>
    </xf>
    <xf numFmtId="0" fontId="0" fillId="6" borderId="4" xfId="0" applyFill="1" applyBorder="1" applyProtection="1">
      <protection locked="0"/>
    </xf>
    <xf numFmtId="0" fontId="0" fillId="5" borderId="4" xfId="0" applyFill="1" applyBorder="1" applyProtection="1">
      <protection locked="0"/>
    </xf>
    <xf numFmtId="0" fontId="0" fillId="5" borderId="6" xfId="0" applyFill="1" applyBorder="1" applyProtection="1">
      <protection locked="0"/>
    </xf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4" borderId="0" xfId="0" applyFill="1" applyAlignment="1">
      <alignment wrapText="1"/>
    </xf>
    <xf numFmtId="0" fontId="0" fillId="4" borderId="0" xfId="0" applyFill="1" applyAlignment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5B94E-23F6-4A2E-9A34-CCC2C8AAB257}">
  <dimension ref="B2:F23"/>
  <sheetViews>
    <sheetView tabSelected="1" zoomScale="180" zoomScaleNormal="180" workbookViewId="0">
      <selection activeCell="C6" sqref="C6"/>
    </sheetView>
  </sheetViews>
  <sheetFormatPr baseColWidth="10" defaultColWidth="10.88671875" defaultRowHeight="14.4" x14ac:dyDescent="0.3"/>
  <cols>
    <col min="1" max="1" width="5.6640625" style="8" customWidth="1"/>
    <col min="2" max="2" width="21.33203125" style="8" customWidth="1"/>
    <col min="3" max="3" width="11.5546875" style="8" bestFit="1" customWidth="1"/>
    <col min="4" max="4" width="11.109375" style="8" bestFit="1" customWidth="1"/>
    <col min="5" max="5" width="14.6640625" style="8" customWidth="1"/>
    <col min="6" max="6" width="11.109375" style="8" customWidth="1"/>
    <col min="7" max="7" width="21.6640625" style="8" customWidth="1"/>
    <col min="8" max="16384" width="10.88671875" style="8"/>
  </cols>
  <sheetData>
    <row r="2" spans="2:6" x14ac:dyDescent="0.3">
      <c r="B2" s="7" t="s">
        <v>0</v>
      </c>
      <c r="C2" s="42" t="s">
        <v>1</v>
      </c>
      <c r="E2" s="8" t="s">
        <v>2</v>
      </c>
    </row>
    <row r="3" spans="2:6" x14ac:dyDescent="0.3">
      <c r="B3" s="9" t="s">
        <v>3</v>
      </c>
      <c r="C3" s="43">
        <v>15</v>
      </c>
      <c r="D3" s="13">
        <f>ROUNDUP(C3/10,0)</f>
        <v>2</v>
      </c>
      <c r="E3" s="8" t="s">
        <v>4</v>
      </c>
    </row>
    <row r="4" spans="2:6" x14ac:dyDescent="0.3">
      <c r="B4" s="9" t="s">
        <v>5</v>
      </c>
      <c r="C4" s="44">
        <v>2</v>
      </c>
      <c r="E4" s="8" t="s">
        <v>6</v>
      </c>
    </row>
    <row r="5" spans="2:6" x14ac:dyDescent="0.3">
      <c r="B5" s="9" t="s">
        <v>56</v>
      </c>
      <c r="C5" s="43">
        <v>1</v>
      </c>
      <c r="E5" s="49" t="s">
        <v>57</v>
      </c>
      <c r="F5" s="48"/>
    </row>
    <row r="6" spans="2:6" x14ac:dyDescent="0.3">
      <c r="B6" s="10" t="s">
        <v>7</v>
      </c>
      <c r="C6" s="45" t="s">
        <v>53</v>
      </c>
      <c r="E6" s="8" t="s">
        <v>2</v>
      </c>
    </row>
    <row r="8" spans="2:6" x14ac:dyDescent="0.3">
      <c r="B8" s="32" t="s">
        <v>8</v>
      </c>
      <c r="C8" s="33" t="s">
        <v>9</v>
      </c>
      <c r="D8" s="33" t="s">
        <v>10</v>
      </c>
      <c r="E8" s="34" t="s">
        <v>11</v>
      </c>
    </row>
    <row r="9" spans="2:6" x14ac:dyDescent="0.3">
      <c r="B9" s="9" t="s">
        <v>12</v>
      </c>
      <c r="C9" s="29">
        <f>IF(C2="Kindergarten",C3,0)</f>
        <v>15</v>
      </c>
      <c r="D9" s="35">
        <v>11.25</v>
      </c>
      <c r="E9" s="36">
        <f>C9*D9</f>
        <v>168.75</v>
      </c>
      <c r="F9" s="11"/>
    </row>
    <row r="10" spans="2:6" x14ac:dyDescent="0.3">
      <c r="B10" s="9" t="s">
        <v>13</v>
      </c>
      <c r="C10" s="30">
        <f>IF(C2="1./2. Klasse",C3,0)</f>
        <v>0</v>
      </c>
      <c r="D10" s="40">
        <v>45</v>
      </c>
      <c r="E10" s="41">
        <f t="shared" ref="E10:E17" si="0">C10*D10</f>
        <v>0</v>
      </c>
      <c r="F10" s="11"/>
    </row>
    <row r="11" spans="2:6" x14ac:dyDescent="0.3">
      <c r="B11" s="9" t="s">
        <v>54</v>
      </c>
      <c r="C11" s="29">
        <f>IF(C2="Kindergarten",D3*C4,D3*C4*C5)</f>
        <v>4</v>
      </c>
      <c r="D11" s="35">
        <v>18.75</v>
      </c>
      <c r="E11" s="36">
        <f t="shared" si="0"/>
        <v>75</v>
      </c>
      <c r="F11" s="11"/>
    </row>
    <row r="12" spans="2:6" x14ac:dyDescent="0.3">
      <c r="B12" s="9" t="s">
        <v>14</v>
      </c>
      <c r="C12" s="30">
        <f>IF(C2="Kindergarten",C3*C4,0)</f>
        <v>30</v>
      </c>
      <c r="D12" s="40">
        <v>5</v>
      </c>
      <c r="E12" s="41">
        <f t="shared" si="0"/>
        <v>150</v>
      </c>
      <c r="F12" s="11"/>
    </row>
    <row r="13" spans="2:6" x14ac:dyDescent="0.3">
      <c r="B13" s="9" t="s">
        <v>15</v>
      </c>
      <c r="C13" s="29">
        <f>IF(C2="1./2. Klasse",C3*C4,0)</f>
        <v>0</v>
      </c>
      <c r="D13" s="35">
        <v>7.5</v>
      </c>
      <c r="E13" s="36">
        <f t="shared" si="0"/>
        <v>0</v>
      </c>
      <c r="F13" s="11"/>
    </row>
    <row r="14" spans="2:6" x14ac:dyDescent="0.3">
      <c r="B14" s="9" t="s">
        <v>16</v>
      </c>
      <c r="C14" s="30">
        <f>IF(C3&gt;0,C4,0)</f>
        <v>2</v>
      </c>
      <c r="D14" s="40">
        <v>60</v>
      </c>
      <c r="E14" s="41">
        <f t="shared" si="0"/>
        <v>120</v>
      </c>
      <c r="F14" s="11"/>
    </row>
    <row r="15" spans="2:6" x14ac:dyDescent="0.3">
      <c r="B15" s="9" t="s">
        <v>17</v>
      </c>
      <c r="C15" s="29">
        <f>IF(C3&gt;1,1,0)</f>
        <v>1</v>
      </c>
      <c r="D15" s="35">
        <v>97.5</v>
      </c>
      <c r="E15" s="36">
        <f t="shared" si="0"/>
        <v>97.5</v>
      </c>
      <c r="F15" s="11"/>
    </row>
    <row r="16" spans="2:6" x14ac:dyDescent="0.3">
      <c r="B16" s="9" t="s">
        <v>18</v>
      </c>
      <c r="C16" s="30">
        <f>IF(C3&gt;1,1,0)</f>
        <v>1</v>
      </c>
      <c r="D16" s="40">
        <v>247.5</v>
      </c>
      <c r="E16" s="41">
        <f t="shared" si="0"/>
        <v>247.5</v>
      </c>
      <c r="F16" s="11"/>
    </row>
    <row r="17" spans="2:6" x14ac:dyDescent="0.3">
      <c r="B17" s="10" t="s">
        <v>19</v>
      </c>
      <c r="C17" s="37">
        <f>IF(C6="Ja",1,0)</f>
        <v>0</v>
      </c>
      <c r="D17" s="38">
        <v>45</v>
      </c>
      <c r="E17" s="39">
        <f t="shared" si="0"/>
        <v>0</v>
      </c>
      <c r="F17" s="11"/>
    </row>
    <row r="18" spans="2:6" ht="16.2" x14ac:dyDescent="0.45">
      <c r="B18" s="10" t="s">
        <v>11</v>
      </c>
      <c r="C18" s="12"/>
      <c r="D18" s="12"/>
      <c r="E18" s="31">
        <f>SUM(E9:E17)</f>
        <v>858.75</v>
      </c>
    </row>
    <row r="20" spans="2:6" x14ac:dyDescent="0.3">
      <c r="B20" s="8" t="s">
        <v>20</v>
      </c>
    </row>
    <row r="21" spans="2:6" x14ac:dyDescent="0.3">
      <c r="B21" s="8" t="s">
        <v>21</v>
      </c>
    </row>
    <row r="23" spans="2:6" x14ac:dyDescent="0.3">
      <c r="B23" s="8" t="s">
        <v>55</v>
      </c>
    </row>
  </sheetData>
  <sheetProtection algorithmName="SHA-512" hashValue="/prFsNB29eGYnO06z8WlMwpPCfGKLlToconfl/1XE8fhvVHyoP83J+c2WOGw++YaAcWoU3g1/23vaiogrWTuZw==" saltValue="h6TvIXpOVlO8jvh86Sr7bg==" spinCount="100000" sheet="1" selectLockedCells="1"/>
  <phoneticPr fontId="6" type="noConversion"/>
  <dataValidations count="3">
    <dataValidation type="list" allowBlank="1" showInputMessage="1" showErrorMessage="1" sqref="C2" xr:uid="{2DF0E818-B61C-465A-B69B-D65ECB755C38}">
      <formula1>"Kindergarten, 1./2. Klasse"</formula1>
    </dataValidation>
    <dataValidation type="list" allowBlank="1" showInputMessage="1" showErrorMessage="1" sqref="C6" xr:uid="{EBEBC926-5A4E-44C7-8309-D67D99EBE64A}">
      <formula1>"Ja,Nein"</formula1>
    </dataValidation>
    <dataValidation type="list" allowBlank="1" showInputMessage="1" showErrorMessage="1" sqref="C4:C5" xr:uid="{CF43D5E6-81B1-4664-9278-625D6FA1ABB8}">
      <formula1>"1,2"</formula1>
    </dataValidation>
  </dataValidation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4475D-0CBC-41DA-B8BA-15878AABBA98}">
  <dimension ref="A1:E56"/>
  <sheetViews>
    <sheetView workbookViewId="0">
      <selection activeCell="C37" sqref="C37"/>
    </sheetView>
  </sheetViews>
  <sheetFormatPr baseColWidth="10" defaultColWidth="11.44140625" defaultRowHeight="14.4" x14ac:dyDescent="0.3"/>
  <cols>
    <col min="1" max="1" width="34.109375" customWidth="1"/>
    <col min="2" max="2" width="13.33203125" customWidth="1"/>
    <col min="3" max="3" width="23.44140625" customWidth="1"/>
    <col min="4" max="4" width="27.5546875" bestFit="1" customWidth="1"/>
    <col min="5" max="5" width="19.6640625" bestFit="1" customWidth="1"/>
    <col min="9" max="9" width="13.6640625" bestFit="1" customWidth="1"/>
  </cols>
  <sheetData>
    <row r="1" spans="1:3" x14ac:dyDescent="0.3">
      <c r="A1" s="1"/>
      <c r="B1" s="1" t="s">
        <v>22</v>
      </c>
      <c r="C1" s="1" t="s">
        <v>23</v>
      </c>
    </row>
    <row r="2" spans="1:3" x14ac:dyDescent="0.3">
      <c r="A2" s="1" t="s">
        <v>24</v>
      </c>
      <c r="B2" s="1"/>
    </row>
    <row r="3" spans="1:3" x14ac:dyDescent="0.3">
      <c r="A3" t="s">
        <v>25</v>
      </c>
      <c r="B3" s="16">
        <v>11.25</v>
      </c>
      <c r="C3">
        <v>89882</v>
      </c>
    </row>
    <row r="4" spans="1:3" x14ac:dyDescent="0.3">
      <c r="A4" t="s">
        <v>26</v>
      </c>
      <c r="B4" s="16">
        <v>45</v>
      </c>
      <c r="C4">
        <v>89883</v>
      </c>
    </row>
    <row r="5" spans="1:3" x14ac:dyDescent="0.3">
      <c r="A5" t="s">
        <v>27</v>
      </c>
      <c r="B5" s="16">
        <v>18.75</v>
      </c>
      <c r="C5">
        <v>89884</v>
      </c>
    </row>
    <row r="6" spans="1:3" x14ac:dyDescent="0.3">
      <c r="A6" t="s">
        <v>28</v>
      </c>
      <c r="B6" s="16">
        <v>18.75</v>
      </c>
      <c r="C6">
        <v>89885</v>
      </c>
    </row>
    <row r="7" spans="1:3" x14ac:dyDescent="0.3">
      <c r="A7" t="s">
        <v>29</v>
      </c>
      <c r="B7" s="16">
        <v>18.75</v>
      </c>
      <c r="C7">
        <v>89886</v>
      </c>
    </row>
    <row r="8" spans="1:3" x14ac:dyDescent="0.3">
      <c r="A8" t="s">
        <v>30</v>
      </c>
      <c r="B8" s="16">
        <v>18.75</v>
      </c>
      <c r="C8">
        <v>89887</v>
      </c>
    </row>
    <row r="9" spans="1:3" x14ac:dyDescent="0.3">
      <c r="A9" t="s">
        <v>31</v>
      </c>
      <c r="B9" s="16">
        <v>18.75</v>
      </c>
      <c r="C9">
        <v>89888</v>
      </c>
    </row>
    <row r="10" spans="1:3" x14ac:dyDescent="0.3">
      <c r="A10" t="s">
        <v>32</v>
      </c>
      <c r="B10" s="16">
        <v>18.75</v>
      </c>
      <c r="C10">
        <v>89889</v>
      </c>
    </row>
    <row r="11" spans="1:3" x14ac:dyDescent="0.3">
      <c r="A11" t="s">
        <v>14</v>
      </c>
      <c r="B11" s="16">
        <v>5</v>
      </c>
      <c r="C11">
        <v>89890</v>
      </c>
    </row>
    <row r="12" spans="1:3" x14ac:dyDescent="0.3">
      <c r="A12" t="s">
        <v>15</v>
      </c>
      <c r="B12" s="16">
        <v>7.5</v>
      </c>
      <c r="C12">
        <v>89891</v>
      </c>
    </row>
    <row r="13" spans="1:3" x14ac:dyDescent="0.3">
      <c r="A13" t="s">
        <v>33</v>
      </c>
      <c r="B13" s="16">
        <v>60</v>
      </c>
      <c r="C13">
        <v>89892</v>
      </c>
    </row>
    <row r="14" spans="1:3" x14ac:dyDescent="0.3">
      <c r="A14" t="s">
        <v>34</v>
      </c>
      <c r="B14" s="16">
        <v>97.5</v>
      </c>
      <c r="C14">
        <v>89893</v>
      </c>
    </row>
    <row r="15" spans="1:3" x14ac:dyDescent="0.3">
      <c r="A15" t="s">
        <v>35</v>
      </c>
      <c r="B15" s="16">
        <v>247.5</v>
      </c>
      <c r="C15">
        <v>89894</v>
      </c>
    </row>
    <row r="16" spans="1:3" x14ac:dyDescent="0.3">
      <c r="A16" t="s">
        <v>36</v>
      </c>
      <c r="B16" s="16">
        <v>45</v>
      </c>
      <c r="C16">
        <v>89895</v>
      </c>
    </row>
    <row r="17" spans="1:5" x14ac:dyDescent="0.3">
      <c r="B17" s="16"/>
    </row>
    <row r="19" spans="1:5" ht="15.6" x14ac:dyDescent="0.3">
      <c r="A19" s="46" t="s">
        <v>37</v>
      </c>
      <c r="B19" s="47"/>
    </row>
    <row r="21" spans="1:5" x14ac:dyDescent="0.3">
      <c r="B21" s="1"/>
      <c r="C21" s="1" t="s">
        <v>38</v>
      </c>
      <c r="D21" s="1" t="s">
        <v>39</v>
      </c>
    </row>
    <row r="22" spans="1:5" x14ac:dyDescent="0.3">
      <c r="A22" s="1" t="s">
        <v>1</v>
      </c>
    </row>
    <row r="23" spans="1:5" x14ac:dyDescent="0.3">
      <c r="A23" t="s">
        <v>25</v>
      </c>
      <c r="B23" s="16">
        <f>B3</f>
        <v>11.25</v>
      </c>
      <c r="C23" s="18">
        <f>B23</f>
        <v>11.25</v>
      </c>
      <c r="D23" s="16"/>
    </row>
    <row r="24" spans="1:5" x14ac:dyDescent="0.3">
      <c r="A24" t="s">
        <v>40</v>
      </c>
      <c r="B24" s="16">
        <f>B5</f>
        <v>18.75</v>
      </c>
      <c r="C24" s="18">
        <f>B24/10</f>
        <v>1.875</v>
      </c>
      <c r="D24" s="16">
        <v>1.88</v>
      </c>
    </row>
    <row r="25" spans="1:5" x14ac:dyDescent="0.3">
      <c r="A25" t="s">
        <v>14</v>
      </c>
      <c r="B25" s="16">
        <f>B11</f>
        <v>5</v>
      </c>
      <c r="C25" s="18">
        <f>B25</f>
        <v>5</v>
      </c>
      <c r="D25" s="16">
        <v>5</v>
      </c>
    </row>
    <row r="26" spans="1:5" x14ac:dyDescent="0.3">
      <c r="A26" s="1" t="s">
        <v>11</v>
      </c>
      <c r="B26" s="17">
        <f>SUM(B23:B25)</f>
        <v>35</v>
      </c>
      <c r="C26" s="19">
        <f>C23+C24+C25</f>
        <v>18.125</v>
      </c>
      <c r="D26" s="17">
        <f>SUM(D24:D25)</f>
        <v>6.88</v>
      </c>
    </row>
    <row r="28" spans="1:5" ht="15.6" x14ac:dyDescent="0.3">
      <c r="A28" s="46" t="s">
        <v>41</v>
      </c>
      <c r="B28" s="46"/>
    </row>
    <row r="30" spans="1:5" x14ac:dyDescent="0.3">
      <c r="A30" s="1" t="s">
        <v>1</v>
      </c>
      <c r="B30" s="1"/>
      <c r="C30" s="2" t="s">
        <v>42</v>
      </c>
      <c r="D30" s="1" t="s">
        <v>43</v>
      </c>
    </row>
    <row r="31" spans="1:5" x14ac:dyDescent="0.3">
      <c r="A31" t="s">
        <v>33</v>
      </c>
      <c r="B31" s="20">
        <f>B13</f>
        <v>60</v>
      </c>
      <c r="C31" s="21">
        <f>B31</f>
        <v>60</v>
      </c>
      <c r="D31" s="20">
        <f>B31</f>
        <v>60</v>
      </c>
    </row>
    <row r="32" spans="1:5" x14ac:dyDescent="0.3">
      <c r="A32" t="s">
        <v>34</v>
      </c>
      <c r="B32" s="20">
        <f>B14</f>
        <v>97.5</v>
      </c>
      <c r="C32" s="21">
        <f>B32</f>
        <v>97.5</v>
      </c>
      <c r="D32" s="20"/>
      <c r="E32" s="3"/>
    </row>
    <row r="33" spans="1:4" x14ac:dyDescent="0.3">
      <c r="A33" t="s">
        <v>35</v>
      </c>
      <c r="B33" s="22">
        <f>B15</f>
        <v>247.5</v>
      </c>
      <c r="C33" s="23">
        <f>B33</f>
        <v>247.5</v>
      </c>
      <c r="D33" s="22"/>
    </row>
    <row r="34" spans="1:4" x14ac:dyDescent="0.3">
      <c r="A34" s="1" t="s">
        <v>11</v>
      </c>
      <c r="B34" s="24">
        <f t="shared" ref="B34" si="0">B31+B32+B33</f>
        <v>405</v>
      </c>
      <c r="C34" s="25">
        <f>C31+C32+C33</f>
        <v>405</v>
      </c>
      <c r="D34" s="24"/>
    </row>
    <row r="35" spans="1:4" x14ac:dyDescent="0.3">
      <c r="A35" s="4" t="s">
        <v>36</v>
      </c>
      <c r="B35" s="22">
        <f>B16</f>
        <v>45</v>
      </c>
      <c r="C35" s="23">
        <f>B35</f>
        <v>45</v>
      </c>
      <c r="D35" s="22"/>
    </row>
    <row r="36" spans="1:4" x14ac:dyDescent="0.3">
      <c r="A36" s="1" t="s">
        <v>44</v>
      </c>
      <c r="B36" s="24">
        <f t="shared" ref="B36:C36" si="1">B34+B35</f>
        <v>450</v>
      </c>
      <c r="C36" s="25">
        <f t="shared" si="1"/>
        <v>450</v>
      </c>
      <c r="D36" s="24">
        <f>SUM(D31:D35)</f>
        <v>60</v>
      </c>
    </row>
    <row r="37" spans="1:4" ht="15.6" x14ac:dyDescent="0.3">
      <c r="A37" s="14"/>
    </row>
    <row r="38" spans="1:4" ht="15.6" x14ac:dyDescent="0.3">
      <c r="A38" s="5" t="s">
        <v>45</v>
      </c>
    </row>
    <row r="40" spans="1:4" x14ac:dyDescent="0.3">
      <c r="B40" s="1"/>
      <c r="C40" s="1" t="s">
        <v>38</v>
      </c>
      <c r="D40" s="1" t="s">
        <v>46</v>
      </c>
    </row>
    <row r="41" spans="1:4" x14ac:dyDescent="0.3">
      <c r="A41" s="1" t="s">
        <v>47</v>
      </c>
    </row>
    <row r="42" spans="1:4" x14ac:dyDescent="0.3">
      <c r="A42" t="s">
        <v>26</v>
      </c>
      <c r="B42" s="20">
        <f>B4</f>
        <v>45</v>
      </c>
      <c r="C42" s="26">
        <f>B42</f>
        <v>45</v>
      </c>
      <c r="D42" s="20"/>
    </row>
    <row r="43" spans="1:4" x14ac:dyDescent="0.3">
      <c r="A43" t="s">
        <v>48</v>
      </c>
      <c r="B43" s="20">
        <f>B7</f>
        <v>18.75</v>
      </c>
      <c r="C43" s="26">
        <f>B43/10</f>
        <v>1.875</v>
      </c>
      <c r="D43" s="20">
        <v>1.88</v>
      </c>
    </row>
    <row r="44" spans="1:4" x14ac:dyDescent="0.3">
      <c r="A44" t="s">
        <v>48</v>
      </c>
      <c r="B44" s="20">
        <f>B8</f>
        <v>18.75</v>
      </c>
      <c r="C44" s="26">
        <f>B44/10</f>
        <v>1.875</v>
      </c>
      <c r="D44" s="20">
        <v>1.88</v>
      </c>
    </row>
    <row r="45" spans="1:4" x14ac:dyDescent="0.3">
      <c r="A45" t="s">
        <v>15</v>
      </c>
      <c r="B45" s="20">
        <f>B12</f>
        <v>7.5</v>
      </c>
      <c r="C45" s="26">
        <f>B45</f>
        <v>7.5</v>
      </c>
      <c r="D45" s="20">
        <v>7.5</v>
      </c>
    </row>
    <row r="46" spans="1:4" x14ac:dyDescent="0.3">
      <c r="A46" s="1" t="s">
        <v>11</v>
      </c>
      <c r="B46" s="24">
        <f>SUM(B42:B45)</f>
        <v>90</v>
      </c>
      <c r="C46" s="27">
        <f>SUM(C42:C45)</f>
        <v>56.25</v>
      </c>
      <c r="D46" s="24">
        <f>SUM(D43:D45)</f>
        <v>11.26</v>
      </c>
    </row>
    <row r="48" spans="1:4" ht="15.6" x14ac:dyDescent="0.3">
      <c r="A48" s="15" t="s">
        <v>49</v>
      </c>
    </row>
    <row r="50" spans="1:4" x14ac:dyDescent="0.3">
      <c r="A50" s="1" t="s">
        <v>47</v>
      </c>
      <c r="B50" s="1"/>
      <c r="C50" s="6" t="s">
        <v>42</v>
      </c>
      <c r="D50" s="1" t="s">
        <v>43</v>
      </c>
    </row>
    <row r="51" spans="1:4" x14ac:dyDescent="0.3">
      <c r="A51" t="s">
        <v>33</v>
      </c>
      <c r="B51" s="20">
        <f>B13</f>
        <v>60</v>
      </c>
      <c r="C51" s="26">
        <f>B51</f>
        <v>60</v>
      </c>
      <c r="D51" s="20">
        <f>B51</f>
        <v>60</v>
      </c>
    </row>
    <row r="52" spans="1:4" x14ac:dyDescent="0.3">
      <c r="A52" t="s">
        <v>50</v>
      </c>
      <c r="B52" s="20">
        <f>B14</f>
        <v>97.5</v>
      </c>
      <c r="C52" s="26">
        <f>B52</f>
        <v>97.5</v>
      </c>
      <c r="D52" s="20"/>
    </row>
    <row r="53" spans="1:4" x14ac:dyDescent="0.3">
      <c r="A53" t="s">
        <v>51</v>
      </c>
      <c r="B53" s="20">
        <f>B15</f>
        <v>247.5</v>
      </c>
      <c r="C53" s="26">
        <f>B53</f>
        <v>247.5</v>
      </c>
      <c r="D53" s="20"/>
    </row>
    <row r="54" spans="1:4" x14ac:dyDescent="0.3">
      <c r="A54" s="1" t="s">
        <v>11</v>
      </c>
      <c r="B54" s="24">
        <f t="shared" ref="B54:C54" si="2">B51+B52+B53</f>
        <v>405</v>
      </c>
      <c r="C54" s="27">
        <f t="shared" si="2"/>
        <v>405</v>
      </c>
      <c r="D54" s="24"/>
    </row>
    <row r="55" spans="1:4" x14ac:dyDescent="0.3">
      <c r="A55" s="4" t="s">
        <v>36</v>
      </c>
      <c r="B55" s="22">
        <f>B16</f>
        <v>45</v>
      </c>
      <c r="C55" s="28">
        <f>B16</f>
        <v>45</v>
      </c>
      <c r="D55" s="22"/>
    </row>
    <row r="56" spans="1:4" x14ac:dyDescent="0.3">
      <c r="A56" s="1" t="s">
        <v>52</v>
      </c>
      <c r="B56" s="24">
        <f t="shared" ref="B56:C56" si="3">B54+B55</f>
        <v>450</v>
      </c>
      <c r="C56" s="27">
        <f t="shared" si="3"/>
        <v>450</v>
      </c>
      <c r="D56" s="24">
        <f>SUM(D51:D55)</f>
        <v>60</v>
      </c>
    </row>
  </sheetData>
  <sheetProtection algorithmName="SHA-512" hashValue="96iOZwQQ0LeG9qPWxbjFa9PPKwWGQhP4aE7kL4+HHk5ss31X18p8/W0NyZVlXj9hcVJw60+d2yyZvqOf13zjsQ==" saltValue="H718furvhVdHjchd8wm2Pw==" spinCount="100000" sheet="1" objects="1" scenarios="1" selectLockedCells="1"/>
  <mergeCells count="2">
    <mergeCell ref="A19:B19"/>
    <mergeCell ref="A28:B28"/>
  </mergeCells>
  <pageMargins left="0.7" right="0.7" top="0.78740157499999996" bottom="0.78740157499999996" header="0.3" footer="0.3"/>
  <pageSetup paperSize="9" orientation="portrait" verticalDpi="0" r:id="rId1"/>
  <ignoredErrors>
    <ignoredError sqref="C3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CF20952A30F9E469183078350E4196D" ma:contentTypeVersion="12" ma:contentTypeDescription="Ein neues Dokument erstellen." ma:contentTypeScope="" ma:versionID="67a9dabf5ea2f6a820e3918274024763">
  <xsd:schema xmlns:xsd="http://www.w3.org/2001/XMLSchema" xmlns:xs="http://www.w3.org/2001/XMLSchema" xmlns:p="http://schemas.microsoft.com/office/2006/metadata/properties" xmlns:ns2="724c3a14-8296-4be5-988c-c7eaff693ee4" xmlns:ns3="af2bf301-a163-4c8b-8ce4-18105c0181b4" targetNamespace="http://schemas.microsoft.com/office/2006/metadata/properties" ma:root="true" ma:fieldsID="c93328d8b2cda414863bba8419d91f0c" ns2:_="" ns3:_="">
    <xsd:import namespace="724c3a14-8296-4be5-988c-c7eaff693ee4"/>
    <xsd:import namespace="af2bf301-a163-4c8b-8ce4-18105c0181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4c3a14-8296-4be5-988c-c7eaff693e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2bf301-a163-4c8b-8ce4-18105c0181b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A584DD-6FA8-4474-A2BE-DDCE5D37B33E}">
  <ds:schemaRefs>
    <ds:schemaRef ds:uri="http://purl.org/dc/dcmitype/"/>
    <ds:schemaRef ds:uri="http://purl.org/dc/elements/1.1/"/>
    <ds:schemaRef ds:uri="724c3a14-8296-4be5-988c-c7eaff693ee4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af2bf301-a163-4c8b-8ce4-18105c0181b4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279A6438-5F01-4C5E-9379-A115F7426F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4c3a14-8296-4be5-988c-c7eaff693ee4"/>
    <ds:schemaRef ds:uri="af2bf301-a163-4c8b-8ce4-18105c0181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0C5998-87E5-41DC-BE75-3DD251EAA0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Übersicht</vt:lpstr>
      <vt:lpstr>Produkte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Trachsel Nadine</dc:creator>
  <cp:keywords/>
  <dc:description/>
  <cp:lastModifiedBy>Zurfluh Thomas</cp:lastModifiedBy>
  <cp:revision/>
  <dcterms:created xsi:type="dcterms:W3CDTF">2020-09-15T14:27:37Z</dcterms:created>
  <dcterms:modified xsi:type="dcterms:W3CDTF">2021-03-03T07:10:42Z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0x0101008CF20952A30F9E469183078350E4196D</vt:lpwstr>
  </property>
</Properties>
</file>